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09983BAF-98DC-40A3-B955-9EF63063243A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TDP 201819 Actual to Budget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39" i="1"/>
  <c r="F36" i="1"/>
  <c r="D36" i="1"/>
  <c r="F33" i="1"/>
  <c r="F34" i="1" s="1"/>
  <c r="F28" i="1"/>
  <c r="F20" i="1"/>
  <c r="F10" i="1"/>
  <c r="F15" i="1"/>
  <c r="D42" i="1"/>
  <c r="C42" i="1"/>
  <c r="D34" i="1"/>
  <c r="C34" i="1"/>
  <c r="D33" i="1"/>
  <c r="C33" i="1"/>
  <c r="D28" i="1"/>
  <c r="C28" i="1"/>
  <c r="D20" i="1"/>
  <c r="C20" i="1"/>
  <c r="D15" i="1"/>
  <c r="C15" i="1"/>
  <c r="D10" i="1"/>
  <c r="C10" i="1"/>
  <c r="C36" i="1" s="1"/>
</calcChain>
</file>

<file path=xl/sharedStrings.xml><?xml version="1.0" encoding="utf-8"?>
<sst xmlns="http://schemas.openxmlformats.org/spreadsheetml/2006/main" count="38" uniqueCount="38">
  <si>
    <t>Trips Database Bureau Incorporated</t>
  </si>
  <si>
    <t>For the year ended 30 June 2019</t>
  </si>
  <si>
    <t>Account</t>
  </si>
  <si>
    <t>2019 Overall Actual</t>
  </si>
  <si>
    <t>2019 Overall Budget</t>
  </si>
  <si>
    <t>Key Objective 1 : Growing the Bureau Membership</t>
  </si>
  <si>
    <t>Consultancy Fees - Roadshow</t>
  </si>
  <si>
    <t>Consultancy Fees - Professional Time Advice</t>
  </si>
  <si>
    <t>Total Key Objective 1 : Growing the Bureau Membership</t>
  </si>
  <si>
    <t>Key Objective 2 : Revision and Expansion of the database</t>
  </si>
  <si>
    <t>Consultancy Fees - Database</t>
  </si>
  <si>
    <t>Consultancy Fees - Website</t>
  </si>
  <si>
    <t>Total Key Objective 2 : Revision and Expansion of the database</t>
  </si>
  <si>
    <t>Key Objective 3: Completion and Assistance with Surveys</t>
  </si>
  <si>
    <t>Consultancy Fees - Research NZTA</t>
  </si>
  <si>
    <t>Consultancy Fees - Surveys</t>
  </si>
  <si>
    <t>Total Key Objective 3: Completion and Assistance with Surveys</t>
  </si>
  <si>
    <t>Key Objective 4: Maintenance and Administration of the Society</t>
  </si>
  <si>
    <t xml:space="preserve">Audit &amp; Accounting </t>
  </si>
  <si>
    <t>Consultancy Fees - Admin General</t>
  </si>
  <si>
    <t>Currency Gain/Loss &amp; Bank Fees</t>
  </si>
  <si>
    <t>Legal expenses</t>
  </si>
  <si>
    <t>Insurance</t>
  </si>
  <si>
    <t>Total Key Objective 4: Maintenance and Administration of the Society</t>
  </si>
  <si>
    <t>Key Objective 5: Research contracted to the NZ Transport Agency</t>
  </si>
  <si>
    <t>Operating Expenses</t>
  </si>
  <si>
    <t>Travel - National</t>
  </si>
  <si>
    <t>Total Operating Expenses</t>
  </si>
  <si>
    <t>Total Key Objective 5: Research contracted to the NZ Transport Agency</t>
  </si>
  <si>
    <t xml:space="preserve">Total </t>
  </si>
  <si>
    <t>Income</t>
  </si>
  <si>
    <t>Australian Membership Fees</t>
  </si>
  <si>
    <t>Interest Income</t>
  </si>
  <si>
    <t>New Zealand Membership Fees</t>
  </si>
  <si>
    <t>Total Income</t>
  </si>
  <si>
    <t>TDB 2018/19 Actual to Budget </t>
  </si>
  <si>
    <t>Difference</t>
  </si>
  <si>
    <t>2020 Overall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</si>
</sst>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7" x14ac:knownFonts="1">
    <font>
      <sz val="10"/>
      <name val="Arial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EBEBEB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right" vertical="center"/>
    </xf>
    <xf numFmtId="4" fontId="5" fillId="0" borderId="0" xfId="0" applyNumberFormat="1" applyFont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4" fontId="5" fillId="0" borderId="1" xfId="0" applyNumberFormat="1" applyFont="1" applyBorder="1" applyAlignment="1" applyProtection="1">
      <alignment horizontal="right" vertical="center"/>
    </xf>
    <xf numFmtId="0" fontId="0" fillId="0" borderId="3" xfId="0" applyBorder="1" applyProtection="1"/>
    <xf numFmtId="164" fontId="3" fillId="0" borderId="4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zoomScaleNormal="100" workbookViewId="0">
      <selection activeCell="G4" sqref="G4"/>
    </sheetView>
  </sheetViews>
  <sheetFormatPr defaultRowHeight="13.2" x14ac:dyDescent="0.25"/>
  <cols>
    <col min="1" max="1" width="1" customWidth="1"/>
    <col min="2" max="2" width="32.109375" customWidth="1"/>
    <col min="3" max="3" width="15.5546875" customWidth="1"/>
    <col min="4" max="4" width="16.33203125" customWidth="1"/>
    <col min="6" max="6" width="10.33203125" style="16" customWidth="1"/>
  </cols>
  <sheetData>
    <row r="1" spans="1:6" ht="25.35" customHeight="1" x14ac:dyDescent="0.25">
      <c r="A1" s="14" t="s">
        <v>35</v>
      </c>
      <c r="B1" s="14"/>
      <c r="C1" s="14"/>
      <c r="D1" s="14"/>
    </row>
    <row r="2" spans="1:6" ht="18" customHeight="1" x14ac:dyDescent="0.25">
      <c r="A2" s="13" t="s">
        <v>0</v>
      </c>
      <c r="B2" s="13"/>
      <c r="C2" s="13"/>
      <c r="D2" s="13"/>
    </row>
    <row r="3" spans="1:6" ht="18" customHeight="1" x14ac:dyDescent="0.25">
      <c r="A3" s="13" t="s">
        <v>1</v>
      </c>
      <c r="B3" s="13"/>
      <c r="C3" s="13"/>
      <c r="D3" s="13"/>
    </row>
    <row r="4" spans="1:6" ht="13.35" customHeight="1" x14ac:dyDescent="0.25"/>
    <row r="5" spans="1:6" ht="10.5" customHeight="1" x14ac:dyDescent="0.25">
      <c r="A5" s="1"/>
      <c r="B5" s="2" t="s">
        <v>2</v>
      </c>
      <c r="C5" s="3" t="s">
        <v>3</v>
      </c>
      <c r="D5" s="3" t="s">
        <v>4</v>
      </c>
      <c r="E5" s="19"/>
      <c r="F5" s="18" t="s">
        <v>37</v>
      </c>
    </row>
    <row r="6" spans="1:6" ht="13.35" customHeight="1" x14ac:dyDescent="0.25"/>
    <row r="7" spans="1:6" ht="13.05" customHeight="1" x14ac:dyDescent="0.25">
      <c r="A7" s="11" t="s">
        <v>5</v>
      </c>
      <c r="B7" s="11"/>
      <c r="C7" s="11"/>
      <c r="D7" s="11"/>
      <c r="E7" s="19"/>
      <c r="F7" s="20"/>
    </row>
    <row r="8" spans="1:6" ht="10.5" customHeight="1" x14ac:dyDescent="0.25">
      <c r="B8" s="4" t="s">
        <v>6</v>
      </c>
      <c r="C8" s="5">
        <v>2414.3200000000002</v>
      </c>
      <c r="D8" s="5">
        <v>3000</v>
      </c>
      <c r="F8" s="16">
        <v>0</v>
      </c>
    </row>
    <row r="9" spans="1:6" ht="10.5" customHeight="1" x14ac:dyDescent="0.25">
      <c r="B9" s="4" t="s">
        <v>7</v>
      </c>
      <c r="C9" s="5">
        <v>0</v>
      </c>
      <c r="D9" s="5">
        <v>1000</v>
      </c>
      <c r="F9" s="16">
        <v>1000</v>
      </c>
    </row>
    <row r="10" spans="1:6" ht="10.5" customHeight="1" x14ac:dyDescent="0.25">
      <c r="A10" s="6" t="s">
        <v>8</v>
      </c>
      <c r="C10" s="7">
        <f>SUM(C8:C9)</f>
        <v>2414.3200000000002</v>
      </c>
      <c r="D10" s="7">
        <f>SUM(D8:D9)</f>
        <v>4000</v>
      </c>
      <c r="F10" s="7">
        <f>SUM(F8:F9)</f>
        <v>1000</v>
      </c>
    </row>
    <row r="11" spans="1:6" ht="13.35" customHeight="1" x14ac:dyDescent="0.25"/>
    <row r="12" spans="1:6" ht="13.05" customHeight="1" x14ac:dyDescent="0.25">
      <c r="A12" s="11" t="s">
        <v>9</v>
      </c>
      <c r="B12" s="11"/>
      <c r="C12" s="11"/>
      <c r="D12" s="11"/>
      <c r="E12" s="19"/>
      <c r="F12" s="20"/>
    </row>
    <row r="13" spans="1:6" ht="10.5" customHeight="1" x14ac:dyDescent="0.25">
      <c r="B13" s="4" t="s">
        <v>10</v>
      </c>
      <c r="C13" s="5">
        <v>14220.1</v>
      </c>
      <c r="D13" s="5">
        <v>25026</v>
      </c>
      <c r="F13" s="16">
        <v>16000</v>
      </c>
    </row>
    <row r="14" spans="1:6" ht="10.5" customHeight="1" x14ac:dyDescent="0.25">
      <c r="B14" s="4" t="s">
        <v>11</v>
      </c>
      <c r="C14" s="5">
        <v>0</v>
      </c>
      <c r="D14" s="5">
        <v>500</v>
      </c>
      <c r="F14" s="16">
        <v>1000</v>
      </c>
    </row>
    <row r="15" spans="1:6" ht="10.5" customHeight="1" x14ac:dyDescent="0.25">
      <c r="A15" s="6" t="s">
        <v>12</v>
      </c>
      <c r="C15" s="7">
        <f>SUM(C13:C14)</f>
        <v>14220.1</v>
      </c>
      <c r="D15" s="7">
        <f>SUM(D13:D14)</f>
        <v>25526</v>
      </c>
      <c r="F15" s="7">
        <f>SUM(F13:F14)</f>
        <v>17000</v>
      </c>
    </row>
    <row r="16" spans="1:6" ht="13.35" customHeight="1" x14ac:dyDescent="0.25"/>
    <row r="17" spans="1:6" ht="13.05" customHeight="1" x14ac:dyDescent="0.25">
      <c r="A17" s="11" t="s">
        <v>13</v>
      </c>
      <c r="B17" s="11"/>
      <c r="C17" s="11"/>
      <c r="D17" s="11"/>
      <c r="E17" s="19"/>
      <c r="F17" s="20"/>
    </row>
    <row r="18" spans="1:6" ht="10.5" customHeight="1" x14ac:dyDescent="0.25">
      <c r="B18" s="4" t="s">
        <v>14</v>
      </c>
      <c r="C18" s="5">
        <v>858.16</v>
      </c>
      <c r="D18" s="5">
        <v>1000</v>
      </c>
      <c r="F18" s="16">
        <v>4000</v>
      </c>
    </row>
    <row r="19" spans="1:6" ht="10.5" customHeight="1" x14ac:dyDescent="0.25">
      <c r="B19" s="4" t="s">
        <v>15</v>
      </c>
      <c r="C19" s="5">
        <v>12147.7</v>
      </c>
      <c r="D19" s="5">
        <v>30000</v>
      </c>
      <c r="F19" s="16">
        <v>50000</v>
      </c>
    </row>
    <row r="20" spans="1:6" ht="10.5" customHeight="1" x14ac:dyDescent="0.25">
      <c r="A20" s="6" t="s">
        <v>16</v>
      </c>
      <c r="C20" s="7">
        <f>SUM(C18:C19)</f>
        <v>13005.86</v>
      </c>
      <c r="D20" s="7">
        <f>SUM(D18:D19)</f>
        <v>31000</v>
      </c>
      <c r="F20" s="7">
        <f>SUM(F18:F19)</f>
        <v>54000</v>
      </c>
    </row>
    <row r="21" spans="1:6" ht="13.35" customHeight="1" x14ac:dyDescent="0.25"/>
    <row r="22" spans="1:6" ht="13.05" customHeight="1" x14ac:dyDescent="0.25">
      <c r="A22" s="11" t="s">
        <v>17</v>
      </c>
      <c r="B22" s="11"/>
      <c r="C22" s="11"/>
      <c r="D22" s="11"/>
      <c r="E22" s="19"/>
      <c r="F22" s="20"/>
    </row>
    <row r="23" spans="1:6" ht="10.5" customHeight="1" x14ac:dyDescent="0.25">
      <c r="B23" s="4" t="s">
        <v>18</v>
      </c>
      <c r="C23" s="5">
        <v>1491.36</v>
      </c>
      <c r="D23" s="5">
        <v>4044</v>
      </c>
      <c r="F23" s="16">
        <v>2000</v>
      </c>
    </row>
    <row r="24" spans="1:6" ht="10.5" customHeight="1" x14ac:dyDescent="0.25">
      <c r="B24" s="4" t="s">
        <v>19</v>
      </c>
      <c r="C24" s="5">
        <v>7448.11</v>
      </c>
      <c r="D24" s="5">
        <v>3394</v>
      </c>
      <c r="F24" s="16">
        <v>3000</v>
      </c>
    </row>
    <row r="25" spans="1:6" ht="10.5" customHeight="1" x14ac:dyDescent="0.25">
      <c r="B25" s="4" t="s">
        <v>20</v>
      </c>
      <c r="C25" s="5">
        <v>2360.14</v>
      </c>
      <c r="D25" s="5">
        <v>0</v>
      </c>
      <c r="F25" s="16">
        <v>2500</v>
      </c>
    </row>
    <row r="26" spans="1:6" ht="10.5" customHeight="1" x14ac:dyDescent="0.25">
      <c r="B26" s="4" t="s">
        <v>21</v>
      </c>
      <c r="C26" s="5">
        <v>500</v>
      </c>
      <c r="D26" s="5">
        <v>0</v>
      </c>
      <c r="F26" s="16">
        <v>0</v>
      </c>
    </row>
    <row r="27" spans="1:6" ht="10.5" customHeight="1" x14ac:dyDescent="0.25">
      <c r="B27" s="4" t="s">
        <v>22</v>
      </c>
      <c r="C27" s="5">
        <v>1810</v>
      </c>
      <c r="D27" s="5">
        <v>0</v>
      </c>
      <c r="F27" s="16">
        <v>1900</v>
      </c>
    </row>
    <row r="28" spans="1:6" ht="10.5" customHeight="1" x14ac:dyDescent="0.25">
      <c r="A28" s="6" t="s">
        <v>23</v>
      </c>
      <c r="C28" s="7">
        <f>SUM(C23:C27)</f>
        <v>13609.609999999999</v>
      </c>
      <c r="D28" s="7">
        <f>SUM(D23:D27)</f>
        <v>7438</v>
      </c>
      <c r="F28" s="7">
        <f>SUM(F23:F27)</f>
        <v>9400</v>
      </c>
    </row>
    <row r="29" spans="1:6" ht="13.35" customHeight="1" x14ac:dyDescent="0.25"/>
    <row r="30" spans="1:6" ht="13.05" customHeight="1" x14ac:dyDescent="0.25">
      <c r="A30" s="11" t="s">
        <v>24</v>
      </c>
      <c r="B30" s="11"/>
      <c r="C30" s="11"/>
      <c r="D30" s="11"/>
      <c r="E30" s="19"/>
      <c r="F30" s="20"/>
    </row>
    <row r="31" spans="1:6" ht="10.5" customHeight="1" x14ac:dyDescent="0.25">
      <c r="A31" s="8"/>
      <c r="B31" s="12" t="s">
        <v>25</v>
      </c>
      <c r="C31" s="12"/>
      <c r="D31" s="12"/>
    </row>
    <row r="32" spans="1:6" ht="10.5" customHeight="1" x14ac:dyDescent="0.25">
      <c r="B32" s="4" t="s">
        <v>26</v>
      </c>
      <c r="C32" s="5">
        <v>0</v>
      </c>
      <c r="D32" s="5">
        <v>1341</v>
      </c>
      <c r="F32" s="16">
        <v>500</v>
      </c>
    </row>
    <row r="33" spans="1:7" ht="10.5" customHeight="1" x14ac:dyDescent="0.25">
      <c r="B33" s="6" t="s">
        <v>27</v>
      </c>
      <c r="C33" s="7">
        <f>C32</f>
        <v>0</v>
      </c>
      <c r="D33" s="7">
        <f>D32</f>
        <v>1341</v>
      </c>
      <c r="F33" s="7">
        <f>F32</f>
        <v>500</v>
      </c>
    </row>
    <row r="34" spans="1:7" ht="10.5" customHeight="1" x14ac:dyDescent="0.25">
      <c r="A34" s="6" t="s">
        <v>28</v>
      </c>
      <c r="C34" s="7">
        <f>(0 + C33)</f>
        <v>0</v>
      </c>
      <c r="D34" s="7">
        <f>(0 + D33)</f>
        <v>1341</v>
      </c>
      <c r="F34" s="7">
        <f>(0 + F33)</f>
        <v>500</v>
      </c>
    </row>
    <row r="35" spans="1:7" ht="13.35" customHeight="1" x14ac:dyDescent="0.25">
      <c r="E35" s="19"/>
    </row>
    <row r="36" spans="1:7" ht="10.5" customHeight="1" x14ac:dyDescent="0.25">
      <c r="B36" s="9" t="s">
        <v>29</v>
      </c>
      <c r="C36" s="10">
        <f>((((C10 + C15) + C20) + C28) + C34)</f>
        <v>43249.89</v>
      </c>
      <c r="D36" s="10">
        <f>((((D10 + D15) + D20) + D28) + D34)</f>
        <v>69305</v>
      </c>
      <c r="E36" s="21"/>
      <c r="F36" s="10">
        <f>((((F10 + F15) + F20) + F28) + F34)</f>
        <v>81900</v>
      </c>
    </row>
    <row r="37" spans="1:7" ht="13.35" customHeight="1" x14ac:dyDescent="0.25"/>
    <row r="38" spans="1:7" ht="13.05" customHeight="1" x14ac:dyDescent="0.25">
      <c r="A38" s="11" t="s">
        <v>30</v>
      </c>
      <c r="B38" s="11"/>
      <c r="C38" s="11"/>
      <c r="D38" s="11"/>
      <c r="E38" s="19"/>
      <c r="F38" s="20"/>
    </row>
    <row r="39" spans="1:7" ht="10.5" customHeight="1" x14ac:dyDescent="0.25">
      <c r="B39" s="4" t="s">
        <v>31</v>
      </c>
      <c r="C39" s="5">
        <v>10335.24</v>
      </c>
      <c r="D39" s="5">
        <v>0</v>
      </c>
      <c r="F39" s="16">
        <f>10335.24+5390</f>
        <v>15725.24</v>
      </c>
    </row>
    <row r="40" spans="1:7" ht="10.5" customHeight="1" x14ac:dyDescent="0.25">
      <c r="B40" s="4" t="s">
        <v>32</v>
      </c>
      <c r="C40" s="5">
        <v>361.11</v>
      </c>
      <c r="D40" s="5">
        <v>0</v>
      </c>
    </row>
    <row r="41" spans="1:7" ht="10.5" customHeight="1" x14ac:dyDescent="0.25">
      <c r="B41" s="4" t="s">
        <v>33</v>
      </c>
      <c r="C41" s="5">
        <v>32254.03</v>
      </c>
      <c r="D41" s="5">
        <v>0</v>
      </c>
      <c r="F41" s="16">
        <f>32254.03+6034+3092</f>
        <v>41380.03</v>
      </c>
    </row>
    <row r="42" spans="1:7" ht="10.5" customHeight="1" x14ac:dyDescent="0.25">
      <c r="A42" s="6" t="s">
        <v>34</v>
      </c>
      <c r="C42" s="7">
        <f>SUM(C39:C41)</f>
        <v>42950.38</v>
      </c>
      <c r="D42" s="7">
        <f>SUM(D39:D41)</f>
        <v>0</v>
      </c>
      <c r="F42" s="22">
        <f>SUM(F39:F41)</f>
        <v>57105.27</v>
      </c>
    </row>
    <row r="43" spans="1:7" x14ac:dyDescent="0.25">
      <c r="F43" s="17">
        <f>F36-F42</f>
        <v>24794.730000000003</v>
      </c>
      <c r="G43" s="15" t="s">
        <v>36</v>
      </c>
    </row>
  </sheetData>
  <mergeCells count="10">
    <mergeCell ref="A2:D2"/>
    <mergeCell ref="A7:D7"/>
    <mergeCell ref="A1:D1"/>
    <mergeCell ref="A3:D3"/>
    <mergeCell ref="A12:D12"/>
    <mergeCell ref="A17:D17"/>
    <mergeCell ref="A22:D22"/>
    <mergeCell ref="A30:D30"/>
    <mergeCell ref="A38:D38"/>
    <mergeCell ref="B31:D31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 201819 Actual to Budget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2019-09-08T01:53:53Z</dcterms:modified>
</cp:coreProperties>
</file>